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NGIZHAN\Desktop\"/>
    </mc:Choice>
  </mc:AlternateContent>
  <bookViews>
    <workbookView xWindow="0" yWindow="0" windowWidth="20400" windowHeight="7635"/>
  </bookViews>
  <sheets>
    <sheet name="Sayfa2" sheetId="2" r:id="rId1"/>
  </sheets>
  <definedNames>
    <definedName name="_xlnm.Print_Area" localSheetId="0">Sayfa2!$A$1:$AA$22</definedName>
  </definedNames>
  <calcPr calcId="162913" fullPrecision="0"/>
</workbook>
</file>

<file path=xl/calcChain.xml><?xml version="1.0" encoding="utf-8"?>
<calcChain xmlns="http://schemas.openxmlformats.org/spreadsheetml/2006/main">
  <c r="Y14" i="2" l="1"/>
  <c r="F14" i="2" l="1"/>
  <c r="J9" i="2"/>
  <c r="J10" i="2"/>
  <c r="J11" i="2"/>
  <c r="J12" i="2"/>
  <c r="J13" i="2"/>
  <c r="V13" i="2" s="1"/>
  <c r="J8" i="2"/>
  <c r="V12" i="2" l="1"/>
  <c r="V11" i="2"/>
  <c r="V8" i="2"/>
  <c r="V10" i="2"/>
  <c r="V9" i="2"/>
  <c r="J14" i="2"/>
  <c r="G14" i="2" l="1"/>
  <c r="K14" i="2"/>
  <c r="L14" i="2"/>
  <c r="M14" i="2"/>
  <c r="O14" i="2"/>
  <c r="S14" i="2"/>
  <c r="N13" i="2"/>
  <c r="N12" i="2"/>
  <c r="Q13" i="2" l="1"/>
  <c r="Q12" i="2"/>
  <c r="R12" i="2" s="1"/>
  <c r="U12" i="2" l="1"/>
  <c r="W12" i="2" s="1"/>
  <c r="X12" i="2" s="1"/>
  <c r="R13" i="2"/>
  <c r="H14" i="2"/>
  <c r="I14" i="2"/>
  <c r="N11" i="2"/>
  <c r="U13" i="2" l="1"/>
  <c r="W13" i="2" s="1"/>
  <c r="X13" i="2" s="1"/>
  <c r="Z13" i="2" s="1"/>
  <c r="Q11" i="2"/>
  <c r="R11" i="2" s="1"/>
  <c r="Z12" i="2"/>
  <c r="N10" i="2"/>
  <c r="N9" i="2"/>
  <c r="N8" i="2"/>
  <c r="B21" i="2"/>
  <c r="U11" i="2" l="1"/>
  <c r="W11" i="2" s="1"/>
  <c r="X11" i="2" s="1"/>
  <c r="Z11" i="2" s="1"/>
  <c r="Q10" i="2"/>
  <c r="R10" i="2" s="1"/>
  <c r="V14" i="2"/>
  <c r="N14" i="2"/>
  <c r="Q9" i="2"/>
  <c r="R9" i="2" s="1"/>
  <c r="Q8" i="2"/>
  <c r="R8" i="2" s="1"/>
  <c r="U8" i="2" s="1"/>
  <c r="U10" i="2" l="1"/>
  <c r="W10" i="2" s="1"/>
  <c r="X10" i="2" s="1"/>
  <c r="Z10" i="2" s="1"/>
  <c r="U9" i="2"/>
  <c r="W9" i="2" s="1"/>
  <c r="X9" i="2" s="1"/>
  <c r="Z9" i="2" s="1"/>
  <c r="U14" i="2"/>
  <c r="W8" i="2"/>
  <c r="X8" i="2" s="1"/>
  <c r="R14" i="2"/>
  <c r="Q14" i="2"/>
  <c r="X14" i="2" l="1"/>
  <c r="W14" i="2"/>
  <c r="Z8" i="2" l="1"/>
  <c r="Z14" i="2" s="1"/>
</calcChain>
</file>

<file path=xl/sharedStrings.xml><?xml version="1.0" encoding="utf-8"?>
<sst xmlns="http://schemas.openxmlformats.org/spreadsheetml/2006/main" count="46" uniqueCount="28">
  <si>
    <t xml:space="preserve">          HİZMET ERBABI ÜCRET BORDROSU</t>
  </si>
  <si>
    <t>BORDRONUN</t>
  </si>
  <si>
    <t xml:space="preserve"> </t>
  </si>
  <si>
    <t>Sigorta Sicil No</t>
  </si>
  <si>
    <t>Sigortalı İşe Giriş Ve Çıkış Tarihleri</t>
  </si>
  <si>
    <t>İşsizlik Sigortası</t>
  </si>
  <si>
    <t>SSK :</t>
  </si>
  <si>
    <t>Sigortalı TC Kimlik No</t>
  </si>
  <si>
    <t>Ödenen</t>
  </si>
  <si>
    <t>Ait Olduğu Ay  :  O   C   A   K</t>
  </si>
  <si>
    <t>Ait Olduğu Yıl  :         2        0       2      2</t>
  </si>
  <si>
    <t>SIRA NO</t>
  </si>
  <si>
    <t>ADI VE SOYADI</t>
  </si>
  <si>
    <t>BRÜT ÜCRET</t>
  </si>
  <si>
    <t>GÜN SAYISI</t>
  </si>
  <si>
    <t>TOPLAM BRÜT ÜCRET</t>
  </si>
  <si>
    <t>KESİLEN SGDP</t>
  </si>
  <si>
    <t>BANKA</t>
  </si>
  <si>
    <t>GELİR VER.MATR.</t>
  </si>
  <si>
    <t>İST.ÖNCESİ G.V.</t>
  </si>
  <si>
    <t>ASG.ÜCR.İST.</t>
  </si>
  <si>
    <t>İST.SON.G.V.</t>
  </si>
  <si>
    <t>ASGARİ ÜCRET</t>
  </si>
  <si>
    <t xml:space="preserve">DAMGA VERGİSİ %0,00759 </t>
  </si>
  <si>
    <t>YASAL KESİNTİLER</t>
  </si>
  <si>
    <t>NET ÖDENEN</t>
  </si>
  <si>
    <t>İMZA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</si>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</sst>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\ _T_L"/>
    <numFmt numFmtId="166" formatCode="#,##0.00\ _₺"/>
  </numFmts>
  <fonts count="30" x14ac:knownFonts="1">
    <font>
      <sz val="10"/>
      <name val="Arial"/>
      <charset val="162"/>
    </font>
    <font>
      <b/>
      <sz val="10"/>
      <name val="Arial Tur"/>
      <family val="2"/>
      <charset val="162"/>
    </font>
    <font>
      <b/>
      <sz val="24"/>
      <name val="Arial Tur"/>
      <family val="2"/>
      <charset val="162"/>
    </font>
    <font>
      <b/>
      <sz val="13"/>
      <name val="Arial Tur"/>
      <family val="2"/>
      <charset val="162"/>
    </font>
    <font>
      <b/>
      <u/>
      <sz val="13"/>
      <name val="Arial Tur"/>
      <family val="2"/>
      <charset val="162"/>
    </font>
    <font>
      <b/>
      <sz val="12"/>
      <name val="Arial Tur"/>
      <family val="2"/>
      <charset val="162"/>
    </font>
    <font>
      <b/>
      <u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3"/>
      <name val="Arial Tur"/>
      <family val="2"/>
      <charset val="162"/>
    </font>
    <font>
      <sz val="10"/>
      <name val="Arial"/>
      <family val="2"/>
      <charset val="162"/>
    </font>
    <font>
      <b/>
      <sz val="15"/>
      <name val="Arial Tur"/>
      <family val="2"/>
      <charset val="162"/>
    </font>
    <font>
      <sz val="15"/>
      <name val="Arial Tur"/>
      <family val="2"/>
      <charset val="162"/>
    </font>
    <font>
      <sz val="15"/>
      <name val="Arial"/>
      <family val="2"/>
      <charset val="162"/>
    </font>
    <font>
      <b/>
      <sz val="15"/>
      <name val="Arial"/>
      <family val="2"/>
      <charset val="162"/>
    </font>
    <font>
      <sz val="13"/>
      <name val="Arial"/>
      <family val="2"/>
      <charset val="162"/>
    </font>
    <font>
      <b/>
      <sz val="10"/>
      <name val="Arial"/>
      <family val="2"/>
      <charset val="162"/>
    </font>
    <font>
      <sz val="15"/>
      <color theme="1"/>
      <name val="Arial Tur"/>
      <family val="2"/>
      <charset val="162"/>
    </font>
    <font>
      <sz val="9"/>
      <name val="Arial Tur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5"/>
      <color theme="0"/>
      <name val="Arial Tur"/>
      <family val="2"/>
      <charset val="162"/>
    </font>
    <font>
      <b/>
      <sz val="13"/>
      <name val="Arial"/>
      <family val="2"/>
      <charset val="162"/>
    </font>
    <font>
      <b/>
      <sz val="12"/>
      <color theme="0"/>
      <name val="Arial Tur"/>
      <family val="2"/>
      <charset val="162"/>
    </font>
    <font>
      <sz val="10"/>
      <color theme="0"/>
      <name val="Arial"/>
      <family val="2"/>
      <charset val="162"/>
    </font>
    <font>
      <b/>
      <sz val="15"/>
      <color theme="0"/>
      <name val="Arial"/>
      <family val="2"/>
    </font>
    <font>
      <b/>
      <sz val="10"/>
      <color theme="0"/>
      <name val="Arial Tur"/>
      <family val="2"/>
      <charset val="162"/>
    </font>
    <font>
      <sz val="15"/>
      <color theme="0"/>
      <name val="Arial"/>
      <family val="2"/>
      <charset val="162"/>
    </font>
    <font>
      <b/>
      <sz val="10"/>
      <name val="Arial Tur"/>
      <charset val="162"/>
    </font>
    <font>
      <b/>
      <sz val="15"/>
      <name val="Arial Tur"/>
      <charset val="162"/>
    </font>
  </fonts>
  <fills count="6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93">
    <xf numFmtId="0" fontId="0" fillId="0" borderId="0" xfId="0"/>
    <xf numFmtId="3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1" fontId="5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left" vertical="top"/>
    </xf>
    <xf numFmtId="1" fontId="8" fillId="0" borderId="2" xfId="0" applyNumberFormat="1" applyFont="1" applyFill="1" applyBorder="1" applyAlignment="1">
      <alignment horizontal="left" vertical="top"/>
    </xf>
    <xf numFmtId="3" fontId="11" fillId="0" borderId="3" xfId="0" applyNumberFormat="1" applyFont="1" applyFill="1" applyBorder="1" applyAlignment="1">
      <alignment horizontal="left" vertical="top"/>
    </xf>
    <xf numFmtId="0" fontId="11" fillId="2" borderId="3" xfId="0" applyNumberFormat="1" applyFont="1" applyFill="1" applyBorder="1" applyAlignment="1">
      <alignment horizontal="left" vertical="top"/>
    </xf>
    <xf numFmtId="1" fontId="11" fillId="2" borderId="3" xfId="0" applyNumberFormat="1" applyFont="1" applyFill="1" applyBorder="1" applyAlignment="1">
      <alignment horizontal="left" vertical="top"/>
    </xf>
    <xf numFmtId="1" fontId="18" fillId="0" borderId="3" xfId="0" applyNumberFormat="1" applyFont="1" applyFill="1" applyBorder="1" applyAlignment="1">
      <alignment horizontal="left" vertical="top"/>
    </xf>
    <xf numFmtId="3" fontId="12" fillId="0" borderId="3" xfId="0" applyNumberFormat="1" applyFont="1" applyFill="1" applyBorder="1" applyAlignment="1">
      <alignment horizontal="left" vertical="top"/>
    </xf>
    <xf numFmtId="4" fontId="17" fillId="2" borderId="3" xfId="0" applyNumberFormat="1" applyFont="1" applyFill="1" applyBorder="1" applyAlignment="1">
      <alignment horizontal="left" vertical="top"/>
    </xf>
    <xf numFmtId="4" fontId="12" fillId="0" borderId="3" xfId="0" applyNumberFormat="1" applyFont="1" applyFill="1" applyBorder="1" applyAlignment="1">
      <alignment horizontal="left" vertical="top"/>
    </xf>
    <xf numFmtId="4" fontId="8" fillId="0" borderId="3" xfId="0" applyNumberFormat="1" applyFont="1" applyFill="1" applyBorder="1" applyAlignment="1">
      <alignment horizontal="left" vertical="top"/>
    </xf>
    <xf numFmtId="4" fontId="12" fillId="2" borderId="3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1" fontId="11" fillId="0" borderId="3" xfId="0" applyNumberFormat="1" applyFont="1" applyFill="1" applyBorder="1" applyAlignment="1">
      <alignment horizontal="left" vertical="top"/>
    </xf>
    <xf numFmtId="3" fontId="21" fillId="4" borderId="3" xfId="0" applyNumberFormat="1" applyFont="1" applyFill="1" applyBorder="1" applyAlignment="1">
      <alignment horizontal="left" vertical="top"/>
    </xf>
    <xf numFmtId="0" fontId="21" fillId="4" borderId="3" xfId="0" applyNumberFormat="1" applyFont="1" applyFill="1" applyBorder="1" applyAlignment="1">
      <alignment horizontal="left" vertical="top"/>
    </xf>
    <xf numFmtId="1" fontId="21" fillId="4" borderId="3" xfId="0" applyNumberFormat="1" applyFont="1" applyFill="1" applyBorder="1" applyAlignment="1">
      <alignment horizontal="left" vertical="top"/>
    </xf>
    <xf numFmtId="4" fontId="21" fillId="4" borderId="3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" fontId="10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horizontal="left" vertical="top"/>
    </xf>
    <xf numFmtId="4" fontId="10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4" fontId="10" fillId="0" borderId="0" xfId="1" applyFont="1" applyFill="1" applyAlignment="1">
      <alignment horizontal="left" vertical="top"/>
    </xf>
    <xf numFmtId="164" fontId="16" fillId="0" borderId="0" xfId="1" applyFont="1" applyFill="1" applyAlignment="1">
      <alignment horizontal="left" vertical="top"/>
    </xf>
    <xf numFmtId="164" fontId="20" fillId="0" borderId="0" xfId="1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4" fontId="15" fillId="0" borderId="0" xfId="0" applyNumberFormat="1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1" fillId="3" borderId="1" xfId="0" applyNumberFormat="1" applyFont="1" applyFill="1" applyBorder="1" applyAlignment="1">
      <alignment horizontal="left" vertical="top"/>
    </xf>
    <xf numFmtId="3" fontId="8" fillId="3" borderId="2" xfId="0" applyNumberFormat="1" applyFont="1" applyFill="1" applyBorder="1" applyAlignment="1">
      <alignment horizontal="left" vertical="top"/>
    </xf>
    <xf numFmtId="4" fontId="12" fillId="3" borderId="3" xfId="0" applyNumberFormat="1" applyFont="1" applyFill="1" applyBorder="1" applyAlignment="1">
      <alignment horizontal="left" vertical="top"/>
    </xf>
    <xf numFmtId="166" fontId="21" fillId="4" borderId="3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1" fontId="23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4" fontId="21" fillId="0" borderId="0" xfId="0" applyNumberFormat="1" applyFont="1" applyFill="1" applyBorder="1" applyAlignment="1">
      <alignment horizontal="left" vertical="top"/>
    </xf>
    <xf numFmtId="1" fontId="26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/>
    </xf>
    <xf numFmtId="1" fontId="24" fillId="0" borderId="0" xfId="0" applyNumberFormat="1" applyFont="1" applyFill="1" applyBorder="1" applyAlignment="1">
      <alignment horizontal="left" vertical="top"/>
    </xf>
    <xf numFmtId="4" fontId="27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 vertical="top"/>
    </xf>
    <xf numFmtId="3" fontId="8" fillId="5" borderId="0" xfId="0" applyNumberFormat="1" applyFont="1" applyFill="1" applyAlignment="1">
      <alignment horizontal="left" vertical="top"/>
    </xf>
    <xf numFmtId="4" fontId="3" fillId="5" borderId="0" xfId="0" applyNumberFormat="1" applyFont="1" applyFill="1" applyAlignment="1">
      <alignment horizontal="left" vertical="top"/>
    </xf>
    <xf numFmtId="4" fontId="3" fillId="5" borderId="0" xfId="0" applyNumberFormat="1" applyFont="1" applyFill="1" applyBorder="1" applyAlignment="1">
      <alignment horizontal="left" vertical="top"/>
    </xf>
    <xf numFmtId="4" fontId="8" fillId="5" borderId="0" xfId="0" applyNumberFormat="1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166" fontId="22" fillId="5" borderId="0" xfId="0" applyNumberFormat="1" applyFont="1" applyFill="1" applyAlignment="1">
      <alignment horizontal="left" vertical="top"/>
    </xf>
    <xf numFmtId="3" fontId="28" fillId="3" borderId="1" xfId="0" applyNumberFormat="1" applyFont="1" applyFill="1" applyBorder="1" applyAlignment="1">
      <alignment horizontal="left" vertical="top" wrapText="1"/>
    </xf>
    <xf numFmtId="3" fontId="28" fillId="3" borderId="2" xfId="0" applyNumberFormat="1" applyFont="1" applyFill="1" applyBorder="1" applyAlignment="1">
      <alignment horizontal="left" vertical="top"/>
    </xf>
    <xf numFmtId="4" fontId="29" fillId="3" borderId="3" xfId="0" applyNumberFormat="1" applyFont="1" applyFill="1" applyBorder="1" applyAlignment="1">
      <alignment horizontal="left" vertical="top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zoomScale="60" zoomScaleNormal="60" workbookViewId="0">
      <selection activeCell="F14" sqref="F14"/>
    </sheetView>
  </sheetViews>
  <sheetFormatPr defaultColWidth="9.140625" defaultRowHeight="12.75" x14ac:dyDescent="0.2"/>
  <cols>
    <col min="1" max="1" width="5.7109375" style="7" customWidth="1"/>
    <col min="2" max="2" width="25.42578125" style="7" customWidth="1"/>
    <col min="3" max="3" width="21.28515625" style="48" customWidth="1"/>
    <col min="4" max="4" width="1.85546875" style="49" customWidth="1"/>
    <col min="5" max="6" width="21.140625" style="7" customWidth="1"/>
    <col min="7" max="7" width="10.7109375" style="7" customWidth="1"/>
    <col min="8" max="8" width="1.140625" style="7" hidden="1" customWidth="1"/>
    <col min="9" max="9" width="1.85546875" style="7" hidden="1" customWidth="1"/>
    <col min="10" max="10" width="18" style="7" customWidth="1"/>
    <col min="11" max="11" width="1.140625" style="7" hidden="1" customWidth="1"/>
    <col min="12" max="12" width="13.42578125" style="7" customWidth="1"/>
    <col min="13" max="14" width="17.28515625" style="7" customWidth="1"/>
    <col min="15" max="15" width="1.5703125" style="7" hidden="1" customWidth="1"/>
    <col min="16" max="16" width="16.42578125" style="7" customWidth="1"/>
    <col min="17" max="17" width="20.42578125" style="7" bestFit="1" customWidth="1"/>
    <col min="18" max="18" width="16.28515625" style="7" bestFit="1" customWidth="1"/>
    <col min="19" max="19" width="1.85546875" style="7" hidden="1" customWidth="1"/>
    <col min="20" max="21" width="12.5703125" style="7" customWidth="1"/>
    <col min="22" max="22" width="13.7109375" style="7" customWidth="1"/>
    <col min="23" max="23" width="17.85546875" style="7" customWidth="1"/>
    <col min="24" max="24" width="0.85546875" style="7" hidden="1" customWidth="1"/>
    <col min="25" max="25" width="1.140625" style="7" customWidth="1"/>
    <col min="26" max="26" width="18" style="7" customWidth="1"/>
    <col min="27" max="27" width="21.5703125" style="7" customWidth="1"/>
    <col min="28" max="16384" width="9.140625" style="7"/>
  </cols>
  <sheetData>
    <row r="1" spans="1:27" ht="30" x14ac:dyDescent="0.2">
      <c r="A1" s="1"/>
      <c r="B1" s="1"/>
      <c r="C1" s="2"/>
      <c r="D1" s="3"/>
      <c r="E1" s="1"/>
      <c r="F1" s="1"/>
      <c r="G1" s="4" t="s">
        <v>0</v>
      </c>
      <c r="H1" s="1"/>
      <c r="I1" s="1"/>
      <c r="J1" s="1"/>
      <c r="K1" s="1"/>
      <c r="L1" s="5"/>
      <c r="M1" s="5"/>
      <c r="N1" s="6"/>
      <c r="O1" s="6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x14ac:dyDescent="0.2">
      <c r="A2" s="8"/>
      <c r="B2" s="8"/>
      <c r="C2" s="9"/>
      <c r="D2" s="10"/>
      <c r="E2" s="8"/>
      <c r="F2" s="8"/>
      <c r="G2" s="8"/>
      <c r="H2" s="8"/>
      <c r="I2" s="8"/>
      <c r="J2" s="8"/>
      <c r="K2" s="1"/>
      <c r="L2" s="5"/>
      <c r="M2" s="5"/>
      <c r="N2" s="5"/>
      <c r="O2" s="5"/>
      <c r="P2" s="5"/>
      <c r="Q2" s="5"/>
      <c r="R2" s="1"/>
      <c r="S2" s="1"/>
      <c r="T2" s="1"/>
      <c r="U2" s="1"/>
      <c r="V2" s="5" t="s">
        <v>1</v>
      </c>
      <c r="W2" s="5"/>
      <c r="X2" s="1"/>
      <c r="Y2" s="1"/>
      <c r="Z2" s="1"/>
    </row>
    <row r="3" spans="1:27" ht="16.5" x14ac:dyDescent="0.2">
      <c r="A3" s="11"/>
      <c r="B3" s="8"/>
      <c r="C3" s="9"/>
      <c r="D3" s="10"/>
      <c r="E3" s="8"/>
      <c r="F3" s="8"/>
      <c r="G3" s="8"/>
      <c r="H3" s="8"/>
      <c r="I3" s="8"/>
      <c r="J3" s="8"/>
      <c r="K3" s="1"/>
      <c r="L3" s="5"/>
      <c r="M3" s="5"/>
      <c r="N3" s="6"/>
      <c r="O3" s="6"/>
      <c r="P3" s="5"/>
      <c r="Q3" s="5"/>
      <c r="R3" s="1"/>
      <c r="S3" s="1"/>
      <c r="T3" s="1"/>
      <c r="U3" s="1"/>
      <c r="V3" s="6" t="s">
        <v>9</v>
      </c>
      <c r="W3" s="5"/>
      <c r="X3" s="1"/>
      <c r="Y3" s="1"/>
      <c r="Z3" s="1"/>
    </row>
    <row r="4" spans="1:27" ht="16.5" x14ac:dyDescent="0.2">
      <c r="A4" s="11"/>
      <c r="B4" s="8"/>
      <c r="C4" s="9"/>
      <c r="D4" s="10"/>
      <c r="E4" s="8"/>
      <c r="F4" s="8"/>
      <c r="G4" s="8"/>
      <c r="H4" s="8"/>
      <c r="I4" s="8"/>
      <c r="J4" s="8"/>
      <c r="K4" s="1"/>
      <c r="L4" s="5"/>
      <c r="M4" s="5"/>
      <c r="N4" s="6"/>
      <c r="O4" s="6"/>
      <c r="P4" s="5"/>
      <c r="Q4" s="5"/>
      <c r="R4" s="1"/>
      <c r="S4" s="1"/>
      <c r="T4" s="1"/>
      <c r="U4" s="1"/>
      <c r="V4" s="6" t="s">
        <v>10</v>
      </c>
      <c r="W4" s="5"/>
      <c r="X4" s="1"/>
      <c r="Y4" s="1"/>
      <c r="Z4" s="1"/>
    </row>
    <row r="5" spans="1:27" x14ac:dyDescent="0.2">
      <c r="A5" s="12"/>
      <c r="B5" s="12"/>
      <c r="C5" s="13"/>
      <c r="D5" s="14"/>
      <c r="E5" s="12"/>
      <c r="F5" s="12"/>
      <c r="G5" s="12"/>
      <c r="H5" s="12"/>
      <c r="I5" s="12"/>
      <c r="J5" s="12" t="s">
        <v>2</v>
      </c>
      <c r="K5" s="12"/>
      <c r="L5" s="12"/>
      <c r="M5" s="12"/>
      <c r="N5" s="12" t="s">
        <v>2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39" customHeight="1" x14ac:dyDescent="0.2">
      <c r="A6" s="15" t="s">
        <v>11</v>
      </c>
      <c r="B6" s="16" t="s">
        <v>12</v>
      </c>
      <c r="C6" s="17" t="s">
        <v>7</v>
      </c>
      <c r="D6" s="18" t="s">
        <v>3</v>
      </c>
      <c r="E6" s="15" t="s">
        <v>4</v>
      </c>
      <c r="F6" s="15" t="s">
        <v>13</v>
      </c>
      <c r="G6" s="15" t="s">
        <v>14</v>
      </c>
      <c r="H6" s="15"/>
      <c r="I6" s="15"/>
      <c r="J6" s="15" t="s">
        <v>15</v>
      </c>
      <c r="K6" s="16"/>
      <c r="L6" s="15" t="s">
        <v>5</v>
      </c>
      <c r="M6" s="16"/>
      <c r="N6" s="90" t="s">
        <v>16</v>
      </c>
      <c r="O6" s="15"/>
      <c r="P6" s="15" t="s">
        <v>17</v>
      </c>
      <c r="Q6" s="15" t="s">
        <v>18</v>
      </c>
      <c r="R6" s="15" t="s">
        <v>19</v>
      </c>
      <c r="S6" s="16"/>
      <c r="T6" s="16" t="s">
        <v>20</v>
      </c>
      <c r="U6" s="66" t="s">
        <v>21</v>
      </c>
      <c r="V6" s="15" t="s">
        <v>23</v>
      </c>
      <c r="W6" s="15" t="s">
        <v>24</v>
      </c>
      <c r="X6" s="15" t="s">
        <v>8</v>
      </c>
      <c r="Y6" s="15"/>
      <c r="Z6" s="15" t="s">
        <v>25</v>
      </c>
      <c r="AA6" s="15" t="s">
        <v>26</v>
      </c>
    </row>
    <row r="7" spans="1:27" ht="20.100000000000001" customHeight="1" x14ac:dyDescent="0.2">
      <c r="A7" s="19"/>
      <c r="B7" s="20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91" t="s">
        <v>2</v>
      </c>
      <c r="O7" s="20"/>
      <c r="P7" s="20" t="s">
        <v>2</v>
      </c>
      <c r="Q7" s="20"/>
      <c r="R7" s="20"/>
      <c r="S7" s="20"/>
      <c r="T7" s="20"/>
      <c r="U7" s="67"/>
      <c r="V7" s="20"/>
      <c r="W7" s="20"/>
      <c r="X7" s="20"/>
      <c r="Y7" s="20"/>
      <c r="Z7" s="20"/>
      <c r="AA7" s="20"/>
    </row>
    <row r="8" spans="1:27" s="32" customFormat="1" ht="27" customHeight="1" x14ac:dyDescent="0.2">
      <c r="A8" s="23">
        <v>1</v>
      </c>
      <c r="B8" s="23" t="s">
        <v>27</v>
      </c>
      <c r="C8" s="24" t="s">
        <v>27</v>
      </c>
      <c r="D8" s="25">
        <v>3400015262301</v>
      </c>
      <c r="E8" s="26"/>
      <c r="F8" s="28">
        <v>10008</v>
      </c>
      <c r="G8" s="27">
        <v>30</v>
      </c>
      <c r="H8" s="27"/>
      <c r="I8" s="27"/>
      <c r="J8" s="28">
        <f>(F8/30)*G8</f>
        <v>10008</v>
      </c>
      <c r="K8" s="29"/>
      <c r="L8" s="29">
        <v>0</v>
      </c>
      <c r="M8" s="29"/>
      <c r="N8" s="92">
        <f t="shared" ref="N8:N13" si="0">SUM(J8*7.5/100)</f>
        <v>750.6</v>
      </c>
      <c r="O8" s="29"/>
      <c r="P8" s="30"/>
      <c r="Q8" s="29">
        <f t="shared" ref="Q8:Q13" si="1">J8-(L8+N8)</f>
        <v>9257.4</v>
      </c>
      <c r="R8" s="31">
        <f>(Q8*15)/100</f>
        <v>1388.61</v>
      </c>
      <c r="S8" s="29"/>
      <c r="T8" s="29">
        <v>1276.02</v>
      </c>
      <c r="U8" s="68">
        <f>R8-T8</f>
        <v>112.59</v>
      </c>
      <c r="V8" s="31">
        <f>(J8-C23)*0.00759</f>
        <v>0</v>
      </c>
      <c r="W8" s="29">
        <f>(N8+U8+V8)</f>
        <v>863.19</v>
      </c>
      <c r="X8" s="29">
        <f t="shared" ref="X8" si="2">(J8-W8)</f>
        <v>9144.81</v>
      </c>
      <c r="Y8" s="31">
        <v>0</v>
      </c>
      <c r="Z8" s="31">
        <f t="shared" ref="Z8:Z13" si="3">X8+Y8</f>
        <v>9144.81</v>
      </c>
      <c r="AA8" s="27"/>
    </row>
    <row r="9" spans="1:27" s="32" customFormat="1" ht="27" customHeight="1" x14ac:dyDescent="0.2">
      <c r="A9" s="23">
        <v>2</v>
      </c>
      <c r="B9" s="23" t="s">
        <v>27</v>
      </c>
      <c r="C9" s="24" t="s">
        <v>27</v>
      </c>
      <c r="D9" s="25">
        <v>3400018965065</v>
      </c>
      <c r="E9" s="26"/>
      <c r="F9" s="28">
        <v>11000</v>
      </c>
      <c r="G9" s="27">
        <v>30</v>
      </c>
      <c r="H9" s="27"/>
      <c r="I9" s="27"/>
      <c r="J9" s="28">
        <f t="shared" ref="J9:J13" si="4">(F9/30)*G9</f>
        <v>11000</v>
      </c>
      <c r="K9" s="29"/>
      <c r="L9" s="29">
        <v>0</v>
      </c>
      <c r="M9" s="29"/>
      <c r="N9" s="92">
        <f t="shared" si="0"/>
        <v>825</v>
      </c>
      <c r="O9" s="29"/>
      <c r="P9" s="30"/>
      <c r="Q9" s="29">
        <f t="shared" si="1"/>
        <v>10175</v>
      </c>
      <c r="R9" s="31">
        <f t="shared" ref="R9:R13" si="5">(Q9*15)/100</f>
        <v>1526.25</v>
      </c>
      <c r="S9" s="29"/>
      <c r="T9" s="29">
        <v>1276.02</v>
      </c>
      <c r="U9" s="68">
        <f t="shared" ref="U9:U13" si="6">R9-T9</f>
        <v>250.23</v>
      </c>
      <c r="V9" s="31">
        <f>(J9-C23)*0.00759</f>
        <v>7.53</v>
      </c>
      <c r="W9" s="29">
        <f t="shared" ref="W9:W13" si="7">(N9+U9+V9)</f>
        <v>1082.76</v>
      </c>
      <c r="X9" s="29">
        <f t="shared" ref="X9" si="8">(J9-W9)</f>
        <v>9917.24</v>
      </c>
      <c r="Y9" s="31">
        <v>0</v>
      </c>
      <c r="Z9" s="31">
        <f t="shared" si="3"/>
        <v>9917.24</v>
      </c>
      <c r="AA9" s="27"/>
    </row>
    <row r="10" spans="1:27" s="32" customFormat="1" ht="27" customHeight="1" x14ac:dyDescent="0.2">
      <c r="A10" s="23">
        <v>3</v>
      </c>
      <c r="B10" s="23" t="s">
        <v>27</v>
      </c>
      <c r="C10" s="24" t="s">
        <v>27</v>
      </c>
      <c r="D10" s="25">
        <v>3402199325701</v>
      </c>
      <c r="E10" s="26"/>
      <c r="F10" s="28">
        <v>12000</v>
      </c>
      <c r="G10" s="27">
        <v>30</v>
      </c>
      <c r="H10" s="27"/>
      <c r="I10" s="27"/>
      <c r="J10" s="28">
        <f t="shared" si="4"/>
        <v>12000</v>
      </c>
      <c r="K10" s="29"/>
      <c r="L10" s="29">
        <v>0</v>
      </c>
      <c r="M10" s="29"/>
      <c r="N10" s="92">
        <f t="shared" si="0"/>
        <v>900</v>
      </c>
      <c r="O10" s="29"/>
      <c r="P10" s="30"/>
      <c r="Q10" s="29">
        <f t="shared" si="1"/>
        <v>11100</v>
      </c>
      <c r="R10" s="31">
        <f t="shared" si="5"/>
        <v>1665</v>
      </c>
      <c r="S10" s="29"/>
      <c r="T10" s="29">
        <v>1276.02</v>
      </c>
      <c r="U10" s="68">
        <f t="shared" si="6"/>
        <v>388.98</v>
      </c>
      <c r="V10" s="31">
        <f>(J10-C23)*0.00759</f>
        <v>15.12</v>
      </c>
      <c r="W10" s="29">
        <f t="shared" si="7"/>
        <v>1304.0999999999999</v>
      </c>
      <c r="X10" s="29">
        <f t="shared" ref="X10" si="9">(J10-W10)</f>
        <v>10695.9</v>
      </c>
      <c r="Y10" s="31">
        <v>0</v>
      </c>
      <c r="Z10" s="31">
        <f t="shared" si="3"/>
        <v>10695.9</v>
      </c>
      <c r="AA10" s="27"/>
    </row>
    <row r="11" spans="1:27" s="32" customFormat="1" ht="27" customHeight="1" x14ac:dyDescent="0.2">
      <c r="A11" s="23">
        <v>4</v>
      </c>
      <c r="B11" s="23" t="s">
        <v>27</v>
      </c>
      <c r="C11" s="24" t="s">
        <v>27</v>
      </c>
      <c r="D11" s="25">
        <v>600015775574</v>
      </c>
      <c r="E11" s="26"/>
      <c r="F11" s="28">
        <v>13000</v>
      </c>
      <c r="G11" s="27">
        <v>30</v>
      </c>
      <c r="H11" s="27"/>
      <c r="I11" s="27"/>
      <c r="J11" s="28">
        <f t="shared" si="4"/>
        <v>13000</v>
      </c>
      <c r="K11" s="29"/>
      <c r="L11" s="29">
        <v>0</v>
      </c>
      <c r="M11" s="29"/>
      <c r="N11" s="92">
        <f t="shared" si="0"/>
        <v>975</v>
      </c>
      <c r="O11" s="29"/>
      <c r="P11" s="30"/>
      <c r="Q11" s="29">
        <f t="shared" si="1"/>
        <v>12025</v>
      </c>
      <c r="R11" s="31">
        <f t="shared" si="5"/>
        <v>1803.75</v>
      </c>
      <c r="S11" s="29"/>
      <c r="T11" s="29">
        <v>1276.02</v>
      </c>
      <c r="U11" s="68">
        <f t="shared" si="6"/>
        <v>527.73</v>
      </c>
      <c r="V11" s="31">
        <f>(J11-C23)*0.00759</f>
        <v>22.71</v>
      </c>
      <c r="W11" s="29">
        <f t="shared" si="7"/>
        <v>1525.44</v>
      </c>
      <c r="X11" s="29">
        <f t="shared" ref="X11:X12" si="10">(J11-W11)</f>
        <v>11474.56</v>
      </c>
      <c r="Y11" s="31">
        <v>0</v>
      </c>
      <c r="Z11" s="31">
        <f t="shared" si="3"/>
        <v>11474.56</v>
      </c>
      <c r="AA11" s="27"/>
    </row>
    <row r="12" spans="1:27" s="32" customFormat="1" ht="27" customHeight="1" x14ac:dyDescent="0.2">
      <c r="A12" s="23">
        <v>5</v>
      </c>
      <c r="B12" s="23" t="s">
        <v>27</v>
      </c>
      <c r="C12" s="33" t="s">
        <v>27</v>
      </c>
      <c r="D12" s="33">
        <v>3400014012917</v>
      </c>
      <c r="E12" s="26"/>
      <c r="F12" s="28">
        <v>14000</v>
      </c>
      <c r="G12" s="27">
        <v>30</v>
      </c>
      <c r="H12" s="27"/>
      <c r="I12" s="27"/>
      <c r="J12" s="28">
        <f t="shared" si="4"/>
        <v>14000</v>
      </c>
      <c r="K12" s="29"/>
      <c r="L12" s="29">
        <v>0</v>
      </c>
      <c r="M12" s="29"/>
      <c r="N12" s="92">
        <f t="shared" si="0"/>
        <v>1050</v>
      </c>
      <c r="O12" s="29"/>
      <c r="P12" s="30"/>
      <c r="Q12" s="29">
        <f t="shared" si="1"/>
        <v>12950</v>
      </c>
      <c r="R12" s="31">
        <f t="shared" si="5"/>
        <v>1942.5</v>
      </c>
      <c r="S12" s="29"/>
      <c r="T12" s="29">
        <v>1276.02</v>
      </c>
      <c r="U12" s="68">
        <f t="shared" si="6"/>
        <v>666.48</v>
      </c>
      <c r="V12" s="31">
        <f>(J12-C23)*0.00759</f>
        <v>30.3</v>
      </c>
      <c r="W12" s="29">
        <f t="shared" si="7"/>
        <v>1746.78</v>
      </c>
      <c r="X12" s="29">
        <f t="shared" si="10"/>
        <v>12253.22</v>
      </c>
      <c r="Y12" s="31">
        <v>0</v>
      </c>
      <c r="Z12" s="31">
        <f t="shared" si="3"/>
        <v>12253.22</v>
      </c>
      <c r="AA12" s="27"/>
    </row>
    <row r="13" spans="1:27" s="32" customFormat="1" ht="27" customHeight="1" x14ac:dyDescent="0.2">
      <c r="A13" s="23">
        <v>6</v>
      </c>
      <c r="B13" s="23" t="s">
        <v>27</v>
      </c>
      <c r="C13" s="33" t="s">
        <v>27</v>
      </c>
      <c r="D13" s="33">
        <v>701018847863</v>
      </c>
      <c r="E13" s="26"/>
      <c r="F13" s="28">
        <v>15000</v>
      </c>
      <c r="G13" s="27">
        <v>30</v>
      </c>
      <c r="H13" s="27"/>
      <c r="I13" s="27"/>
      <c r="J13" s="28">
        <f t="shared" si="4"/>
        <v>15000</v>
      </c>
      <c r="K13" s="29"/>
      <c r="L13" s="29">
        <v>0</v>
      </c>
      <c r="M13" s="29"/>
      <c r="N13" s="92">
        <f t="shared" si="0"/>
        <v>1125</v>
      </c>
      <c r="O13" s="29"/>
      <c r="P13" s="30"/>
      <c r="Q13" s="29">
        <f t="shared" si="1"/>
        <v>13875</v>
      </c>
      <c r="R13" s="31">
        <f t="shared" si="5"/>
        <v>2081.25</v>
      </c>
      <c r="S13" s="29"/>
      <c r="T13" s="29">
        <v>1276.02</v>
      </c>
      <c r="U13" s="68">
        <f t="shared" si="6"/>
        <v>805.23</v>
      </c>
      <c r="V13" s="31">
        <f>(J13-C23)*0.00759</f>
        <v>37.89</v>
      </c>
      <c r="W13" s="29">
        <f t="shared" si="7"/>
        <v>1968.12</v>
      </c>
      <c r="X13" s="29">
        <f t="shared" ref="X13" si="11">(J13-W13)</f>
        <v>13031.88</v>
      </c>
      <c r="Y13" s="31">
        <v>0</v>
      </c>
      <c r="Z13" s="31">
        <f t="shared" si="3"/>
        <v>13031.88</v>
      </c>
      <c r="AA13" s="27"/>
    </row>
    <row r="14" spans="1:27" s="38" customFormat="1" ht="24.95" customHeight="1" x14ac:dyDescent="0.2">
      <c r="A14" s="34"/>
      <c r="B14" s="34"/>
      <c r="C14" s="35"/>
      <c r="D14" s="36"/>
      <c r="E14" s="36"/>
      <c r="F14" s="69">
        <f>SUM(F8:F13)</f>
        <v>75008</v>
      </c>
      <c r="G14" s="36">
        <f>SUM(G8:G13)</f>
        <v>180</v>
      </c>
      <c r="H14" s="37">
        <f t="shared" ref="H14:I14" si="12">SUM(H8:H11)</f>
        <v>0</v>
      </c>
      <c r="I14" s="37">
        <f t="shared" si="12"/>
        <v>0</v>
      </c>
      <c r="J14" s="37">
        <f>SUM(J8:J13)</f>
        <v>75008</v>
      </c>
      <c r="K14" s="37">
        <f t="shared" ref="K14:Z14" si="13">SUM(K8:K13)</f>
        <v>0</v>
      </c>
      <c r="L14" s="37">
        <f t="shared" si="13"/>
        <v>0</v>
      </c>
      <c r="M14" s="37">
        <f t="shared" si="13"/>
        <v>0</v>
      </c>
      <c r="N14" s="37">
        <f t="shared" si="13"/>
        <v>5625.6</v>
      </c>
      <c r="O14" s="37">
        <f t="shared" si="13"/>
        <v>0</v>
      </c>
      <c r="P14" s="37"/>
      <c r="Q14" s="37">
        <f t="shared" si="13"/>
        <v>69382.399999999994</v>
      </c>
      <c r="R14" s="37">
        <f t="shared" si="13"/>
        <v>10407.36</v>
      </c>
      <c r="S14" s="37">
        <f t="shared" si="13"/>
        <v>0</v>
      </c>
      <c r="T14" s="37"/>
      <c r="U14" s="37">
        <f>SUM(U8:U13)</f>
        <v>2751.24</v>
      </c>
      <c r="V14" s="37">
        <f t="shared" si="13"/>
        <v>113.55</v>
      </c>
      <c r="W14" s="37">
        <f t="shared" si="13"/>
        <v>8490.39</v>
      </c>
      <c r="X14" s="37">
        <f t="shared" si="13"/>
        <v>66517.61</v>
      </c>
      <c r="Y14" s="37">
        <f t="shared" si="13"/>
        <v>0</v>
      </c>
      <c r="Z14" s="37">
        <f t="shared" si="13"/>
        <v>66517.61</v>
      </c>
      <c r="AA14" s="34"/>
    </row>
    <row r="15" spans="1:27" ht="18.75" customHeight="1" x14ac:dyDescent="0.2">
      <c r="A15" s="39"/>
      <c r="B15" s="40"/>
      <c r="C15" s="41"/>
      <c r="D15" s="42"/>
      <c r="E15" s="43"/>
      <c r="F15" s="43"/>
      <c r="G15" s="44"/>
      <c r="H15" s="44"/>
      <c r="I15" s="44"/>
      <c r="J15" s="45"/>
      <c r="K15" s="46"/>
      <c r="L15" s="45"/>
      <c r="M15" s="46"/>
      <c r="N15" s="45"/>
      <c r="O15" s="46"/>
      <c r="P15" s="45"/>
      <c r="Q15" s="45"/>
      <c r="R15" s="45"/>
      <c r="S15" s="46"/>
      <c r="T15" s="46"/>
      <c r="U15" s="46"/>
      <c r="V15" s="45"/>
      <c r="W15" s="45"/>
      <c r="X15" s="45"/>
      <c r="Y15" s="45"/>
      <c r="Z15" s="45"/>
      <c r="AA15" s="47"/>
    </row>
    <row r="16" spans="1:27" ht="16.5" customHeight="1" x14ac:dyDescent="0.2">
      <c r="D16" s="49" t="s">
        <v>2</v>
      </c>
      <c r="E16" s="7" t="s">
        <v>2</v>
      </c>
      <c r="G16" s="50"/>
      <c r="H16" s="50"/>
      <c r="I16" s="50"/>
      <c r="J16" s="51"/>
      <c r="K16" s="51"/>
      <c r="L16" s="56"/>
      <c r="M16" s="56"/>
      <c r="N16" s="51"/>
      <c r="O16" s="51"/>
      <c r="P16" s="51"/>
      <c r="Q16" s="52"/>
      <c r="R16" s="53"/>
      <c r="S16" s="53"/>
      <c r="T16" s="53"/>
      <c r="U16" s="53"/>
      <c r="V16" s="53"/>
      <c r="W16" s="53"/>
      <c r="X16" s="53"/>
      <c r="Y16" s="53"/>
      <c r="Z16" s="53"/>
    </row>
    <row r="17" spans="1:27" ht="16.5" x14ac:dyDescent="0.2">
      <c r="A17" s="12"/>
      <c r="B17" s="12"/>
      <c r="C17" s="13"/>
      <c r="D17" s="14"/>
      <c r="E17" s="12"/>
      <c r="F17" s="12"/>
      <c r="G17" s="83"/>
      <c r="H17" s="83"/>
      <c r="I17" s="83"/>
      <c r="J17" s="84"/>
      <c r="K17" s="84"/>
      <c r="L17" s="85"/>
      <c r="M17" s="85"/>
      <c r="N17" s="84"/>
      <c r="O17" s="84"/>
      <c r="P17" s="84"/>
      <c r="Q17" s="86"/>
      <c r="R17" s="52"/>
      <c r="S17" s="52"/>
      <c r="T17" s="52"/>
      <c r="U17" s="52"/>
      <c r="V17" s="52"/>
      <c r="W17" s="52"/>
      <c r="X17" s="52"/>
      <c r="Y17" s="52"/>
      <c r="Z17" s="52"/>
      <c r="AA17" s="12"/>
    </row>
    <row r="18" spans="1:27" ht="16.5" x14ac:dyDescent="0.2">
      <c r="A18" s="54"/>
      <c r="B18" s="54"/>
      <c r="C18" s="9"/>
      <c r="D18" s="10"/>
      <c r="G18" s="87"/>
      <c r="H18" s="87"/>
      <c r="I18" s="87"/>
      <c r="J18" s="84"/>
      <c r="K18" s="84"/>
      <c r="L18" s="85"/>
      <c r="M18" s="85"/>
      <c r="N18" s="84"/>
      <c r="O18" s="84"/>
      <c r="P18" s="84"/>
      <c r="Q18" s="86"/>
      <c r="R18" s="53"/>
      <c r="S18" s="53"/>
      <c r="T18" s="53"/>
      <c r="U18" s="53"/>
      <c r="V18" s="53"/>
      <c r="W18" s="55"/>
      <c r="X18" s="53"/>
      <c r="Y18" s="53"/>
      <c r="Z18" s="53"/>
    </row>
    <row r="19" spans="1:27" ht="16.5" x14ac:dyDescent="0.2">
      <c r="A19" s="71"/>
      <c r="B19" s="71"/>
      <c r="C19" s="72"/>
      <c r="D19" s="73"/>
      <c r="E19" s="74" t="s">
        <v>2</v>
      </c>
      <c r="G19" s="87"/>
      <c r="H19" s="87"/>
      <c r="I19" s="87"/>
      <c r="J19" s="84"/>
      <c r="K19" s="84"/>
      <c r="L19" s="85"/>
      <c r="M19" s="85"/>
      <c r="N19" s="84"/>
      <c r="O19" s="84"/>
      <c r="P19" s="84"/>
      <c r="Q19" s="86"/>
      <c r="R19" s="53"/>
      <c r="S19" s="53"/>
      <c r="T19" s="53"/>
      <c r="U19" s="53"/>
      <c r="V19" s="53"/>
      <c r="W19" s="53"/>
      <c r="X19" s="53"/>
      <c r="Y19" s="53"/>
      <c r="Z19" s="53"/>
    </row>
    <row r="20" spans="1:27" ht="16.5" x14ac:dyDescent="0.2">
      <c r="A20" s="71"/>
      <c r="B20" s="71"/>
      <c r="C20" s="72"/>
      <c r="D20" s="73"/>
      <c r="E20" s="74"/>
      <c r="G20" s="87"/>
      <c r="H20" s="87"/>
      <c r="I20" s="87"/>
      <c r="J20" s="84"/>
      <c r="K20" s="84"/>
      <c r="L20" s="85"/>
      <c r="M20" s="85"/>
      <c r="N20" s="84"/>
      <c r="O20" s="88"/>
      <c r="P20" s="89"/>
      <c r="Q20" s="86"/>
      <c r="R20" s="53"/>
      <c r="S20" s="53"/>
      <c r="T20" s="53"/>
      <c r="U20" s="53"/>
      <c r="V20" s="53"/>
      <c r="W20" s="53"/>
      <c r="X20" s="53"/>
      <c r="Y20" s="53"/>
      <c r="Z20" s="53"/>
    </row>
    <row r="21" spans="1:27" ht="19.5" x14ac:dyDescent="0.2">
      <c r="A21" s="75" t="s">
        <v>6</v>
      </c>
      <c r="B21" s="76">
        <f>J14</f>
        <v>75008</v>
      </c>
      <c r="C21" s="70"/>
      <c r="D21" s="77"/>
      <c r="E21" s="74"/>
      <c r="G21" s="87"/>
      <c r="H21" s="87"/>
      <c r="I21" s="87"/>
      <c r="J21" s="84"/>
      <c r="K21" s="84"/>
      <c r="L21" s="85"/>
      <c r="M21" s="85"/>
      <c r="N21" s="84"/>
      <c r="O21" s="84"/>
      <c r="P21" s="84"/>
      <c r="Q21" s="86"/>
      <c r="R21" s="53"/>
      <c r="S21" s="53"/>
      <c r="T21" s="53"/>
      <c r="U21" s="53"/>
      <c r="V21" s="53"/>
      <c r="W21" s="53"/>
      <c r="X21" s="53"/>
      <c r="Y21" s="53"/>
      <c r="Z21" s="53"/>
    </row>
    <row r="22" spans="1:27" ht="18.75" x14ac:dyDescent="0.2">
      <c r="A22" s="74"/>
      <c r="B22" s="78"/>
      <c r="C22" s="79"/>
      <c r="D22" s="80"/>
      <c r="E22" s="74"/>
      <c r="G22" s="50"/>
      <c r="H22" s="50"/>
      <c r="I22" s="50"/>
      <c r="J22" s="51"/>
      <c r="K22" s="51"/>
      <c r="L22" s="56"/>
      <c r="M22" s="56"/>
      <c r="N22" s="63"/>
      <c r="O22" s="51"/>
      <c r="P22" s="51"/>
      <c r="Q22" s="52"/>
      <c r="R22" s="53"/>
      <c r="S22" s="53"/>
      <c r="T22" s="53"/>
      <c r="U22" s="53"/>
      <c r="V22" s="53"/>
      <c r="W22" s="53"/>
      <c r="X22" s="53"/>
      <c r="Y22" s="53"/>
      <c r="Z22" s="53"/>
    </row>
    <row r="23" spans="1:27" ht="18.75" x14ac:dyDescent="0.2">
      <c r="A23" s="74"/>
      <c r="B23" s="78" t="s">
        <v>22</v>
      </c>
      <c r="C23" s="81">
        <v>10008</v>
      </c>
      <c r="D23" s="80"/>
      <c r="E23" s="74"/>
      <c r="G23" s="50"/>
      <c r="H23" s="50"/>
      <c r="I23" s="50"/>
      <c r="J23" s="53"/>
      <c r="K23" s="53"/>
      <c r="L23" s="53"/>
      <c r="M23" s="64"/>
      <c r="N23" s="53"/>
      <c r="O23" s="53"/>
      <c r="P23" s="53"/>
      <c r="Q23" s="52"/>
      <c r="R23" s="53"/>
      <c r="S23" s="53"/>
      <c r="T23" s="53"/>
      <c r="U23" s="53"/>
      <c r="V23" s="53"/>
      <c r="W23" s="53"/>
      <c r="X23" s="53"/>
      <c r="Y23" s="53"/>
      <c r="Z23" s="53"/>
    </row>
    <row r="24" spans="1:27" x14ac:dyDescent="0.2">
      <c r="A24" s="74"/>
      <c r="B24" s="74"/>
      <c r="C24" s="82"/>
      <c r="D24" s="80"/>
      <c r="E24" s="74"/>
      <c r="G24" s="50"/>
      <c r="H24" s="50"/>
      <c r="I24" s="50"/>
      <c r="J24" s="57"/>
      <c r="M24" s="65"/>
      <c r="Q24" s="50"/>
    </row>
    <row r="25" spans="1:27" x14ac:dyDescent="0.2">
      <c r="A25" s="74"/>
      <c r="B25" s="74"/>
      <c r="C25" s="82"/>
      <c r="D25" s="80"/>
      <c r="E25" s="74"/>
      <c r="G25" s="50"/>
      <c r="H25" s="50"/>
      <c r="I25" s="50"/>
      <c r="J25" s="50"/>
      <c r="K25" s="50"/>
      <c r="L25" s="58"/>
      <c r="M25" s="58"/>
      <c r="N25" s="58"/>
      <c r="O25" s="50"/>
      <c r="P25" s="50"/>
      <c r="Q25" s="50"/>
    </row>
    <row r="26" spans="1:27" x14ac:dyDescent="0.2">
      <c r="A26" s="74"/>
      <c r="B26" s="74"/>
      <c r="C26" s="82"/>
      <c r="D26" s="80"/>
      <c r="E26" s="74"/>
      <c r="G26" s="50"/>
      <c r="H26" s="50"/>
      <c r="I26" s="50"/>
      <c r="J26" s="50"/>
      <c r="K26" s="50"/>
      <c r="L26" s="58"/>
      <c r="M26" s="58"/>
      <c r="N26" s="58"/>
      <c r="O26" s="50"/>
      <c r="P26" s="50"/>
      <c r="Q26" s="50"/>
    </row>
    <row r="27" spans="1:27" x14ac:dyDescent="0.2">
      <c r="A27" s="74"/>
      <c r="B27" s="74"/>
      <c r="C27" s="82"/>
      <c r="D27" s="80"/>
      <c r="E27" s="74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27" x14ac:dyDescent="0.2">
      <c r="A28" s="74"/>
      <c r="B28" s="74"/>
      <c r="C28" s="82"/>
      <c r="D28" s="80"/>
      <c r="E28" s="74"/>
      <c r="G28" s="59"/>
      <c r="H28" s="59"/>
      <c r="I28" s="59"/>
      <c r="J28" s="60"/>
      <c r="K28" s="60"/>
      <c r="L28" s="60"/>
      <c r="M28" s="59"/>
      <c r="N28" s="60"/>
      <c r="O28" s="59"/>
      <c r="P28" s="59"/>
      <c r="Q28" s="59"/>
    </row>
    <row r="29" spans="1:27" x14ac:dyDescent="0.2">
      <c r="A29" s="74"/>
      <c r="B29" s="74"/>
      <c r="C29" s="82"/>
      <c r="D29" s="80"/>
      <c r="E29" s="7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27" x14ac:dyDescent="0.2"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27" x14ac:dyDescent="0.2"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27" x14ac:dyDescent="0.2"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7:17" ht="14.25" x14ac:dyDescent="0.2">
      <c r="G33" s="59"/>
      <c r="H33" s="59"/>
      <c r="I33" s="59"/>
      <c r="J33" s="59"/>
      <c r="K33" s="59"/>
      <c r="L33" s="59"/>
      <c r="M33" s="59"/>
      <c r="N33" s="61"/>
      <c r="O33" s="61"/>
      <c r="P33" s="61"/>
      <c r="Q33" s="61"/>
    </row>
    <row r="34" spans="7:17" ht="14.25" x14ac:dyDescent="0.2">
      <c r="G34" s="59"/>
      <c r="H34" s="59"/>
      <c r="I34" s="59"/>
      <c r="J34" s="59"/>
      <c r="K34" s="59"/>
      <c r="L34" s="59"/>
      <c r="M34" s="59"/>
      <c r="N34" s="61"/>
      <c r="O34" s="61"/>
      <c r="P34" s="61"/>
      <c r="Q34" s="61"/>
    </row>
    <row r="35" spans="7:17" ht="14.25" x14ac:dyDescent="0.2">
      <c r="G35" s="59"/>
      <c r="H35" s="59"/>
      <c r="I35" s="59"/>
      <c r="J35" s="59"/>
      <c r="K35" s="59"/>
      <c r="L35" s="59"/>
      <c r="M35" s="59"/>
      <c r="N35" s="61"/>
      <c r="O35" s="61"/>
      <c r="P35" s="61"/>
      <c r="Q35" s="61"/>
    </row>
    <row r="36" spans="7:17" ht="14.25" x14ac:dyDescent="0.2">
      <c r="G36" s="59"/>
      <c r="H36" s="59"/>
      <c r="I36" s="59"/>
      <c r="J36" s="59"/>
      <c r="K36" s="59"/>
      <c r="L36" s="59"/>
      <c r="M36" s="59"/>
      <c r="N36" s="61"/>
      <c r="O36" s="61"/>
      <c r="P36" s="61"/>
      <c r="Q36" s="61"/>
    </row>
    <row r="37" spans="7:17" ht="14.25" x14ac:dyDescent="0.2">
      <c r="G37" s="59"/>
      <c r="H37" s="59"/>
      <c r="I37" s="59"/>
      <c r="J37" s="59"/>
      <c r="K37" s="59"/>
      <c r="L37" s="59"/>
      <c r="M37" s="59"/>
      <c r="N37" s="61"/>
      <c r="O37" s="61"/>
      <c r="P37" s="61"/>
      <c r="Q37" s="61"/>
    </row>
    <row r="38" spans="7:17" ht="14.25" x14ac:dyDescent="0.2">
      <c r="G38" s="59"/>
      <c r="H38" s="59"/>
      <c r="I38" s="59"/>
      <c r="J38" s="59"/>
      <c r="K38" s="59"/>
      <c r="L38" s="59"/>
      <c r="M38" s="59"/>
      <c r="N38" s="61"/>
      <c r="O38" s="61"/>
      <c r="P38" s="61"/>
      <c r="Q38" s="61"/>
    </row>
    <row r="39" spans="7:17" ht="14.25" x14ac:dyDescent="0.2">
      <c r="G39" s="59"/>
      <c r="H39" s="59"/>
      <c r="I39" s="59"/>
      <c r="J39" s="59"/>
      <c r="K39" s="59"/>
      <c r="L39" s="59"/>
      <c r="M39" s="59"/>
      <c r="N39" s="61"/>
      <c r="O39" s="61"/>
      <c r="P39" s="61"/>
      <c r="Q39" s="61"/>
    </row>
    <row r="40" spans="7:17" ht="14.25" x14ac:dyDescent="0.2">
      <c r="G40" s="59"/>
      <c r="H40" s="59"/>
      <c r="I40" s="59"/>
      <c r="J40" s="59"/>
      <c r="K40" s="59"/>
      <c r="L40" s="59"/>
      <c r="M40" s="59"/>
      <c r="N40" s="61"/>
      <c r="O40" s="61"/>
      <c r="P40" s="61"/>
      <c r="Q40" s="61"/>
    </row>
    <row r="41" spans="7:17" ht="14.25" x14ac:dyDescent="0.2"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</row>
    <row r="42" spans="7:17" ht="14.25" x14ac:dyDescent="0.2"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</row>
    <row r="43" spans="7:17" ht="14.25" x14ac:dyDescent="0.2">
      <c r="G43" s="59"/>
      <c r="H43" s="59"/>
      <c r="I43" s="59"/>
      <c r="J43" s="59"/>
      <c r="K43" s="59"/>
      <c r="L43" s="59"/>
      <c r="M43" s="59"/>
      <c r="N43" s="61"/>
      <c r="O43" s="61"/>
      <c r="P43" s="62"/>
      <c r="Q43" s="62"/>
    </row>
    <row r="48" spans="7:17" x14ac:dyDescent="0.2">
      <c r="P48" s="7" t="s">
        <v>2</v>
      </c>
    </row>
  </sheetData>
  <phoneticPr fontId="0" type="noConversion"/>
  <printOptions horizontalCentered="1" verticalCentered="1"/>
  <pageMargins left="0.25" right="0.23622047244094491" top="0.31496062992125984" bottom="0.31496062992125984" header="0.23622047244094491" footer="0.27559055118110237"/>
  <pageSetup paperSize="9" scale="44" orientation="landscape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>Transtel Mak. San.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Talih Doğru</dc:creator>
  <cp:lastModifiedBy>CENGIZHAN</cp:lastModifiedBy>
  <cp:lastPrinted>2022-01-03T05:46:01Z</cp:lastPrinted>
  <dcterms:created xsi:type="dcterms:W3CDTF">2000-05-05T07:55:49Z</dcterms:created>
  <dcterms:modified xsi:type="dcterms:W3CDTF">2023-01-30T18:02:20Z</dcterms:modified>
</cp:coreProperties>
</file>